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ЗФ" sheetId="1" r:id="rId1"/>
  </sheets>
  <definedNames>
    <definedName name="_xlnm.Print_Titles" localSheetId="0">'ЗФ'!$13:$14</definedName>
    <definedName name="_xlnm.Print_Area" localSheetId="0">'ЗФ'!$A$1:$E$142</definedName>
  </definedNames>
  <calcPr fullCalcOnLoad="1"/>
</workbook>
</file>

<file path=xl/sharedStrings.xml><?xml version="1.0" encoding="utf-8"?>
<sst xmlns="http://schemas.openxmlformats.org/spreadsheetml/2006/main" count="146" uniqueCount="134">
  <si>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</si>
  <si>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</si>
  <si>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</si>
  <si>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</si>
  <si>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</si>
  <si>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</si>
  <si>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</si>
  <si>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</si>
  <si>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</si>
  <si>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</si>
  <si>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</si>
  <si>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</si>
  <si>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</si>
  <si>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</si>
  <si>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</si>
  <si>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</si>
  <si>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</si>
  <si>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</si>
  <si>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</si>
  <si>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</si>
  <si>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</si>
  <si>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</si>
  <si>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</si>
  <si>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</si>
  <si>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</si>
  <si>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</si>
  <si>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</si>
  <si>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</si>
  <si>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</si>
  <si>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</si>
  <si>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</si>
  <si>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</si>
  <si>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</si>
  <si>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</si>
  <si>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</si>
  <si>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</si>
  <si>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</si>
  <si>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</si>
  <si>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</si>
  <si>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</si>
  <si>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</si>
  <si>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</si>
  <si>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</si>
  <si>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</si>
  <si>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</si>
  <si>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</si>
  <si>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</si>
  <si>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</si>
  <si>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</si>
  <si>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</si>
  <si>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</si>
  <si>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</si>
  <si>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</si>
  <si>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</si>
  <si>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</si>
  <si>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</si>
  <si>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</si>
  <si>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</si>
  <si>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</si>
  <si>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</si>
  <si>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</si>
  <si>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</si>
  <si>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</si>
  <si>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</si>
  <si>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</si>
  <si>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</si>
  <si>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</si>
  <si>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</si>
  <si>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</si>
  <si>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</si>
  <si>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</si>
  <si>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</si>
  <si>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</si>
  <si>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</si>
  <si>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</si>
  <si>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</si>
  <si>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</si>
  <si>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</si>
  <si>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</si>
  <si>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</si>
  <si>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</si>
  <si>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</si>
  <si>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</si>
  <si>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</si>
  <si>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</si>
  <si>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</si>
  <si>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</si>
  <si>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</si>
  <si>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</si>
  <si>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</si>
  <si>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</si>
  <si>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</si>
  <si>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</si>
  <si>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</si>
  <si>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</si>
  <si>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</si>
  <si>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</si>
  <si>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</si>
  <si>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</si>
  <si>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</si>
  <si>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</si>
  <si>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</si>
  <si>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</si>
  <si>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</si>
  <si>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 xml:space="preserve">Затверджено на 2022 рік з урахуванням змін </t>
  </si>
  <si>
    <t>У відсотках до показників, затверджених на 2022 рік з урахуванням змін</t>
  </si>
  <si>
    <t>Транспортний податок з фізичних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</si>
  <si>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</si>
  <si>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</si>
  <si>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</si>
  <si>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пайової участі у розвитку інфраструктури населеного пункту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</si>
  <si>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</si>
  <si>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</si>
  <si>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</si>
  <si>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Єдиний податок з фізичних осіб, нарахований до 1 січня 20211 року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</si>
  <si>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</si>
  <si>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</si>
  <si>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</si>
  <si>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</si>
  <si>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Рентна плата за користування надрами місцевого значення </t>
  </si>
  <si>
    <t>Секретар міської ради</t>
  </si>
  <si>
    <t>Іван РОМАНЮК</t>
  </si>
  <si>
    <t>ЗАТВЕРДЖЕНО</t>
  </si>
  <si>
    <t>VIIІ скликання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</si>
  <si>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</si>
  <si>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</si>
  <si>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відчуження майна, що належить АРК та майна, що перебуває в комунальній власності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</si>
  <si>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</si>
  <si>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</si>
  <si>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про виконання загального фонду бюджету Нетішинської міської територіальної громади</t>
  </si>
  <si>
    <t>за січень - грудень 2022 року</t>
  </si>
  <si>
    <t>Виконано за січень - грудень 2022 року</t>
  </si>
  <si>
    <t>Рішення тридцять третьої сесії</t>
  </si>
  <si>
    <t>10.02.2023 № 33/1649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</si>
</sst>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justify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/>
    </xf>
    <xf numFmtId="4" fontId="21" fillId="24" borderId="10" xfId="0" applyNumberFormat="1" applyFont="1" applyFill="1" applyBorder="1" applyAlignment="1" applyProtection="1">
      <alignment horizontal="right" vertical="center"/>
      <protection/>
    </xf>
    <xf numFmtId="4" fontId="18" fillId="24" borderId="10" xfId="0" applyNumberFormat="1" applyFont="1" applyFill="1" applyBorder="1" applyAlignment="1" applyProtection="1">
      <alignment horizontal="right" vertical="center"/>
      <protection/>
    </xf>
    <xf numFmtId="4" fontId="21" fillId="24" borderId="17" xfId="0" applyNumberFormat="1" applyFont="1" applyFill="1" applyBorder="1" applyAlignment="1" applyProtection="1">
      <alignment horizontal="right" vertical="center"/>
      <protection/>
    </xf>
    <xf numFmtId="4" fontId="18" fillId="24" borderId="11" xfId="0" applyNumberFormat="1" applyFont="1" applyFill="1" applyBorder="1" applyAlignment="1" applyProtection="1">
      <alignment horizontal="right" vertical="center"/>
      <protection/>
    </xf>
    <xf numFmtId="4" fontId="21" fillId="24" borderId="11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49" fontId="29" fillId="0" borderId="0" xfId="0" applyNumberFormat="1" applyFont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view="pageBreakPreview" zoomScale="90" zoomScaleSheetLayoutView="90" zoomScalePageLayoutView="0" workbookViewId="0" topLeftCell="A1">
      <selection activeCell="B4" sqref="B4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39"/>
      <c r="C1" s="106" t="s">
        <v>101</v>
      </c>
      <c r="D1" s="106"/>
      <c r="E1" s="104"/>
      <c r="F1" s="104"/>
    </row>
    <row r="2" spans="2:6" ht="18.75">
      <c r="B2" s="39"/>
      <c r="C2" s="105" t="s">
        <v>122</v>
      </c>
      <c r="D2" s="105"/>
      <c r="E2" s="105"/>
      <c r="F2" s="105"/>
    </row>
    <row r="3" spans="2:6" ht="18.75">
      <c r="B3" s="39"/>
      <c r="C3" s="105" t="s">
        <v>132</v>
      </c>
      <c r="D3" s="105"/>
      <c r="E3" s="105"/>
      <c r="F3" s="105"/>
    </row>
    <row r="4" spans="2:6" ht="18.75">
      <c r="B4" s="39"/>
      <c r="C4" s="106" t="s">
        <v>100</v>
      </c>
      <c r="D4" s="106"/>
      <c r="E4" s="106"/>
      <c r="F4" s="106"/>
    </row>
    <row r="5" spans="2:6" ht="15.75" customHeight="1">
      <c r="B5" s="39"/>
      <c r="C5" s="103" t="s">
        <v>123</v>
      </c>
      <c r="D5" s="103"/>
      <c r="E5" s="103"/>
      <c r="F5" s="103"/>
    </row>
    <row r="6" spans="2:6" ht="15.75" customHeight="1">
      <c r="B6" s="39"/>
      <c r="C6" s="105" t="s">
        <v>133</v>
      </c>
      <c r="D6" s="105"/>
      <c r="E6" s="105"/>
      <c r="F6" s="105"/>
    </row>
    <row r="7" spans="2:5" ht="7.5" customHeight="1">
      <c r="B7" s="39"/>
      <c r="C7" s="39"/>
      <c r="D7" s="39"/>
      <c r="E7" s="39"/>
    </row>
    <row r="8" spans="1:5" ht="16.5">
      <c r="A8" s="111" t="s">
        <v>33</v>
      </c>
      <c r="B8" s="112"/>
      <c r="C8" s="112"/>
      <c r="D8" s="112"/>
      <c r="E8" s="112"/>
    </row>
    <row r="9" spans="1:5" ht="16.5">
      <c r="A9" s="111" t="s">
        <v>129</v>
      </c>
      <c r="B9" s="112"/>
      <c r="C9" s="112"/>
      <c r="D9" s="112"/>
      <c r="E9" s="112"/>
    </row>
    <row r="10" spans="1:5" ht="16.5">
      <c r="A10" s="111" t="s">
        <v>130</v>
      </c>
      <c r="B10" s="113"/>
      <c r="C10" s="113"/>
      <c r="D10" s="113"/>
      <c r="E10" s="113"/>
    </row>
    <row r="11" spans="1:5" ht="16.5">
      <c r="A11" s="78"/>
      <c r="B11" s="35"/>
      <c r="C11" s="35"/>
      <c r="D11" s="35"/>
      <c r="E11" s="35"/>
    </row>
    <row r="12" spans="1:5" ht="18" customHeight="1">
      <c r="A12" s="114" t="s">
        <v>127</v>
      </c>
      <c r="B12" s="114"/>
      <c r="C12" s="115"/>
      <c r="D12" s="115"/>
      <c r="E12" s="44" t="s">
        <v>111</v>
      </c>
    </row>
    <row r="13" spans="1:5" ht="12.75" customHeight="1">
      <c r="A13" s="109" t="s">
        <v>31</v>
      </c>
      <c r="B13" s="109" t="s">
        <v>102</v>
      </c>
      <c r="C13" s="110" t="s">
        <v>104</v>
      </c>
      <c r="D13" s="110" t="s">
        <v>131</v>
      </c>
      <c r="E13" s="110" t="s">
        <v>105</v>
      </c>
    </row>
    <row r="14" spans="1:5" ht="74.25" customHeight="1">
      <c r="A14" s="109"/>
      <c r="B14" s="109"/>
      <c r="C14" s="110"/>
      <c r="D14" s="110"/>
      <c r="E14" s="110"/>
    </row>
    <row r="15" spans="1:5" ht="12.75">
      <c r="A15" s="9">
        <v>10000000</v>
      </c>
      <c r="B15" s="10" t="s">
        <v>62</v>
      </c>
      <c r="C15" s="17">
        <f>C16+C24+C32+C40</f>
        <v>461764058</v>
      </c>
      <c r="D15" s="17">
        <f>D16+D24+D32+D40</f>
        <v>496864299.22</v>
      </c>
      <c r="E15" s="19">
        <f aca="true" t="shared" si="0" ref="E15:E62">+D15/C15*100</f>
        <v>107.60133678918771</v>
      </c>
    </row>
    <row r="16" spans="1:5" ht="25.5">
      <c r="A16" s="11">
        <v>11000000</v>
      </c>
      <c r="B16" s="10" t="s">
        <v>60</v>
      </c>
      <c r="C16" s="17">
        <f>C17+C22</f>
        <v>392742458</v>
      </c>
      <c r="D16" s="89">
        <f>D17+D22</f>
        <v>423903232.74</v>
      </c>
      <c r="E16" s="19">
        <f t="shared" si="0"/>
        <v>107.93414974756817</v>
      </c>
    </row>
    <row r="17" spans="1:5" ht="12.75">
      <c r="A17" s="11">
        <v>11010000</v>
      </c>
      <c r="B17" s="10" t="s">
        <v>61</v>
      </c>
      <c r="C17" s="17">
        <f>SUM(C18:C21)</f>
        <v>392452658</v>
      </c>
      <c r="D17" s="89">
        <f>SUM(D18:D21)</f>
        <v>423540102.14</v>
      </c>
      <c r="E17" s="19">
        <f t="shared" si="0"/>
        <v>107.92132337653833</v>
      </c>
    </row>
    <row r="18" spans="1:5" ht="25.5">
      <c r="A18" s="12">
        <v>11010100</v>
      </c>
      <c r="B18" s="34" t="s">
        <v>32</v>
      </c>
      <c r="C18" s="18">
        <v>350393600</v>
      </c>
      <c r="D18" s="90">
        <v>375336894.81</v>
      </c>
      <c r="E18" s="20">
        <f t="shared" si="0"/>
        <v>107.11865022934208</v>
      </c>
    </row>
    <row r="19" spans="1:5" ht="51">
      <c r="A19" s="12">
        <v>11010200</v>
      </c>
      <c r="B19" s="34" t="s">
        <v>1</v>
      </c>
      <c r="C19" s="18">
        <v>38635558</v>
      </c>
      <c r="D19" s="90">
        <v>44172363.71</v>
      </c>
      <c r="E19" s="20">
        <f t="shared" si="0"/>
        <v>114.33085477890602</v>
      </c>
    </row>
    <row r="20" spans="1:5" ht="25.5">
      <c r="A20" s="12">
        <v>11010400</v>
      </c>
      <c r="B20" s="34" t="s">
        <v>2</v>
      </c>
      <c r="C20" s="18">
        <v>2212200</v>
      </c>
      <c r="D20" s="90">
        <v>2834488.1</v>
      </c>
      <c r="E20" s="20">
        <f t="shared" si="0"/>
        <v>128.12983003345087</v>
      </c>
    </row>
    <row r="21" spans="1:5" ht="25.5">
      <c r="A21" s="12">
        <v>11010500</v>
      </c>
      <c r="B21" s="13" t="s">
        <v>3</v>
      </c>
      <c r="C21" s="18">
        <v>1211300</v>
      </c>
      <c r="D21" s="90">
        <v>1196355.52</v>
      </c>
      <c r="E21" s="20">
        <f t="shared" si="0"/>
        <v>98.76624453066954</v>
      </c>
    </row>
    <row r="22" spans="1:5" ht="12.75">
      <c r="A22" s="11">
        <v>11020000</v>
      </c>
      <c r="B22" s="10" t="s">
        <v>4</v>
      </c>
      <c r="C22" s="17">
        <f>C23</f>
        <v>289800</v>
      </c>
      <c r="D22" s="89">
        <f>D23</f>
        <v>363130.6</v>
      </c>
      <c r="E22" s="19">
        <f t="shared" si="0"/>
        <v>125.30386473429951</v>
      </c>
    </row>
    <row r="23" spans="1:5" ht="25.5">
      <c r="A23" s="12">
        <v>11020200</v>
      </c>
      <c r="B23" s="13" t="s">
        <v>40</v>
      </c>
      <c r="C23" s="18">
        <v>289800</v>
      </c>
      <c r="D23" s="90">
        <v>363130.6</v>
      </c>
      <c r="E23" s="20">
        <f t="shared" si="0"/>
        <v>125.30386473429951</v>
      </c>
    </row>
    <row r="24" spans="1:5" ht="12.75">
      <c r="A24" s="11">
        <v>13000000</v>
      </c>
      <c r="B24" s="10" t="s">
        <v>5</v>
      </c>
      <c r="C24" s="17">
        <f>C25+C28+C30</f>
        <v>1283600</v>
      </c>
      <c r="D24" s="89">
        <f>D25+D28+D30</f>
        <v>1135711.97</v>
      </c>
      <c r="E24" s="19">
        <f t="shared" si="0"/>
        <v>88.47865144904955</v>
      </c>
    </row>
    <row r="25" spans="1:5" ht="12.75">
      <c r="A25" s="11">
        <v>13010000</v>
      </c>
      <c r="B25" s="10" t="s">
        <v>6</v>
      </c>
      <c r="C25" s="17">
        <f>C27+C26</f>
        <v>93300</v>
      </c>
      <c r="D25" s="89">
        <f>D27+D26</f>
        <v>74889.57</v>
      </c>
      <c r="E25" s="19">
        <f t="shared" si="0"/>
        <v>80.26749196141479</v>
      </c>
    </row>
    <row r="26" spans="1:5" ht="25.5">
      <c r="A26" s="12">
        <v>13010100</v>
      </c>
      <c r="B26" s="29" t="s">
        <v>81</v>
      </c>
      <c r="C26" s="18">
        <v>23300</v>
      </c>
      <c r="D26" s="90">
        <v>14143.1</v>
      </c>
      <c r="E26" s="20">
        <f t="shared" si="0"/>
        <v>60.699999999999996</v>
      </c>
    </row>
    <row r="27" spans="1:5" ht="38.25">
      <c r="A27" s="12">
        <v>13010200</v>
      </c>
      <c r="B27" s="13" t="s">
        <v>41</v>
      </c>
      <c r="C27" s="18">
        <v>70000</v>
      </c>
      <c r="D27" s="90">
        <v>60746.47</v>
      </c>
      <c r="E27" s="20">
        <f t="shared" si="0"/>
        <v>86.78067142857144</v>
      </c>
    </row>
    <row r="28" spans="1:5" ht="12.75" customHeight="1">
      <c r="A28" s="11">
        <v>13030000</v>
      </c>
      <c r="B28" s="67" t="s">
        <v>91</v>
      </c>
      <c r="C28" s="68">
        <f>+C29</f>
        <v>238200</v>
      </c>
      <c r="D28" s="91">
        <f>+D29</f>
        <v>174428.46</v>
      </c>
      <c r="E28" s="74">
        <f t="shared" si="0"/>
        <v>73.22773299748111</v>
      </c>
    </row>
    <row r="29" spans="1:5" ht="25.5">
      <c r="A29" s="12">
        <v>13030100</v>
      </c>
      <c r="B29" s="69" t="s">
        <v>92</v>
      </c>
      <c r="C29" s="32">
        <v>238200</v>
      </c>
      <c r="D29" s="92">
        <v>174428.46</v>
      </c>
      <c r="E29" s="31">
        <f t="shared" si="0"/>
        <v>73.22773299748111</v>
      </c>
    </row>
    <row r="30" spans="1:5" ht="12.75">
      <c r="A30" s="87">
        <v>13040000</v>
      </c>
      <c r="B30" s="85" t="s">
        <v>119</v>
      </c>
      <c r="C30" s="33">
        <f>C31</f>
        <v>952100</v>
      </c>
      <c r="D30" s="93">
        <f>D31</f>
        <v>886393.94</v>
      </c>
      <c r="E30" s="74">
        <f t="shared" si="0"/>
        <v>93.09882785421699</v>
      </c>
    </row>
    <row r="31" spans="1:5" ht="25.5">
      <c r="A31" s="12">
        <v>13040100</v>
      </c>
      <c r="B31" s="69" t="s">
        <v>93</v>
      </c>
      <c r="C31" s="32">
        <v>952100</v>
      </c>
      <c r="D31" s="92">
        <v>886393.94</v>
      </c>
      <c r="E31" s="31">
        <f t="shared" si="0"/>
        <v>93.09882785421699</v>
      </c>
    </row>
    <row r="32" spans="1:5" ht="12.75">
      <c r="A32" s="11">
        <v>14000000</v>
      </c>
      <c r="B32" s="10" t="s">
        <v>7</v>
      </c>
      <c r="C32" s="17">
        <f>C37+C33+C35</f>
        <v>12054300</v>
      </c>
      <c r="D32" s="89">
        <f>D37+D33+D35</f>
        <v>13404864.519999998</v>
      </c>
      <c r="E32" s="19">
        <f t="shared" si="0"/>
        <v>111.20400620525454</v>
      </c>
    </row>
    <row r="33" spans="1:5" ht="25.5">
      <c r="A33" s="11">
        <v>14020000</v>
      </c>
      <c r="B33" s="21" t="s">
        <v>65</v>
      </c>
      <c r="C33" s="17">
        <f>C34</f>
        <v>289300</v>
      </c>
      <c r="D33" s="89">
        <f>D34</f>
        <v>297728.2</v>
      </c>
      <c r="E33" s="19">
        <f t="shared" si="0"/>
        <v>102.91330798479088</v>
      </c>
    </row>
    <row r="34" spans="1:5" ht="12.75">
      <c r="A34" s="12">
        <v>14021900</v>
      </c>
      <c r="B34" s="13" t="s">
        <v>64</v>
      </c>
      <c r="C34" s="18">
        <v>289300</v>
      </c>
      <c r="D34" s="90">
        <v>297728.2</v>
      </c>
      <c r="E34" s="20">
        <f t="shared" si="0"/>
        <v>102.91330798479088</v>
      </c>
    </row>
    <row r="35" spans="1:5" ht="25.5">
      <c r="A35" s="11">
        <v>14030000</v>
      </c>
      <c r="B35" s="21" t="s">
        <v>66</v>
      </c>
      <c r="C35" s="17">
        <f>C36</f>
        <v>1265000</v>
      </c>
      <c r="D35" s="89">
        <f>D36</f>
        <v>1748955.6</v>
      </c>
      <c r="E35" s="19">
        <f t="shared" si="0"/>
        <v>138.25735968379448</v>
      </c>
    </row>
    <row r="36" spans="1:5" ht="12.75">
      <c r="A36" s="12">
        <v>14031900</v>
      </c>
      <c r="B36" s="13" t="s">
        <v>64</v>
      </c>
      <c r="C36" s="18">
        <v>1265000</v>
      </c>
      <c r="D36" s="90">
        <v>1748955.6</v>
      </c>
      <c r="E36" s="20">
        <f t="shared" si="0"/>
        <v>138.25735968379448</v>
      </c>
    </row>
    <row r="37" spans="1:5" ht="25.5">
      <c r="A37" s="11">
        <v>14040000</v>
      </c>
      <c r="B37" s="10" t="s">
        <v>39</v>
      </c>
      <c r="C37" s="17">
        <f>C38+C39</f>
        <v>10500000</v>
      </c>
      <c r="D37" s="89">
        <f>D38+D39</f>
        <v>11358180.719999999</v>
      </c>
      <c r="E37" s="19">
        <f t="shared" si="0"/>
        <v>108.17314971428571</v>
      </c>
    </row>
    <row r="38" spans="1:5" ht="63.75">
      <c r="A38" s="80">
        <v>14040100</v>
      </c>
      <c r="B38" s="81" t="s">
        <v>112</v>
      </c>
      <c r="C38" s="18">
        <v>3300000</v>
      </c>
      <c r="D38" s="90">
        <v>3695973.33</v>
      </c>
      <c r="E38" s="20">
        <f>+D38/C38*100</f>
        <v>111.99919181818183</v>
      </c>
    </row>
    <row r="39" spans="1:5" ht="51">
      <c r="A39" s="28">
        <v>14040200</v>
      </c>
      <c r="B39" s="81" t="s">
        <v>113</v>
      </c>
      <c r="C39" s="18">
        <v>7200000</v>
      </c>
      <c r="D39" s="90">
        <v>7662207.39</v>
      </c>
      <c r="E39" s="20">
        <f t="shared" si="0"/>
        <v>106.41954708333333</v>
      </c>
    </row>
    <row r="40" spans="1:5" ht="25.5">
      <c r="A40" s="11">
        <v>18000000</v>
      </c>
      <c r="B40" s="75" t="s">
        <v>95</v>
      </c>
      <c r="C40" s="33">
        <f>C41+C51+C54</f>
        <v>55683700</v>
      </c>
      <c r="D40" s="89">
        <f>D41+D51+D54</f>
        <v>58420489.99000001</v>
      </c>
      <c r="E40" s="19">
        <f t="shared" si="0"/>
        <v>104.91488530754962</v>
      </c>
    </row>
    <row r="41" spans="1:5" ht="12.75">
      <c r="A41" s="11">
        <v>18010000</v>
      </c>
      <c r="B41" s="76" t="s">
        <v>8</v>
      </c>
      <c r="C41" s="33">
        <f>SUM(C42:C50)</f>
        <v>29496400</v>
      </c>
      <c r="D41" s="89">
        <f>SUM(D42:D50)</f>
        <v>31097354.970000006</v>
      </c>
      <c r="E41" s="19">
        <f t="shared" si="0"/>
        <v>105.4276283546467</v>
      </c>
    </row>
    <row r="42" spans="1:5" ht="25.5" customHeight="1">
      <c r="A42" s="12">
        <v>18010100</v>
      </c>
      <c r="B42" s="13" t="s">
        <v>49</v>
      </c>
      <c r="C42" s="18">
        <v>19200</v>
      </c>
      <c r="D42" s="90">
        <v>14429.54</v>
      </c>
      <c r="E42" s="20">
        <f t="shared" si="0"/>
        <v>75.15385416666666</v>
      </c>
    </row>
    <row r="43" spans="1:5" ht="25.5" customHeight="1">
      <c r="A43" s="12">
        <v>18010200</v>
      </c>
      <c r="B43" s="13" t="s">
        <v>42</v>
      </c>
      <c r="C43" s="18">
        <v>266700</v>
      </c>
      <c r="D43" s="90">
        <v>211655.98</v>
      </c>
      <c r="E43" s="20">
        <f t="shared" si="0"/>
        <v>79.36107236595426</v>
      </c>
    </row>
    <row r="44" spans="1:5" ht="25.5" customHeight="1">
      <c r="A44" s="12">
        <v>18010300</v>
      </c>
      <c r="B44" s="14" t="s">
        <v>67</v>
      </c>
      <c r="C44" s="18">
        <v>425300</v>
      </c>
      <c r="D44" s="90">
        <v>396015.11</v>
      </c>
      <c r="E44" s="20">
        <f t="shared" si="0"/>
        <v>93.11429814248766</v>
      </c>
    </row>
    <row r="45" spans="1:5" ht="38.25">
      <c r="A45" s="12">
        <v>18010400</v>
      </c>
      <c r="B45" s="13" t="s">
        <v>43</v>
      </c>
      <c r="C45" s="18">
        <v>1169800</v>
      </c>
      <c r="D45" s="90">
        <v>1152447.46</v>
      </c>
      <c r="E45" s="20">
        <f t="shared" si="0"/>
        <v>98.51662335441955</v>
      </c>
    </row>
    <row r="46" spans="1:5" ht="12.75">
      <c r="A46" s="12">
        <v>18010500</v>
      </c>
      <c r="B46" s="13" t="s">
        <v>9</v>
      </c>
      <c r="C46" s="18">
        <v>19974800</v>
      </c>
      <c r="D46" s="90">
        <v>22225366.1</v>
      </c>
      <c r="E46" s="20">
        <f t="shared" si="0"/>
        <v>111.267026953962</v>
      </c>
    </row>
    <row r="47" spans="1:5" ht="12.75">
      <c r="A47" s="12">
        <v>18010600</v>
      </c>
      <c r="B47" s="13" t="s">
        <v>10</v>
      </c>
      <c r="C47" s="18">
        <v>5864100</v>
      </c>
      <c r="D47" s="90">
        <v>5345697.19</v>
      </c>
      <c r="E47" s="20">
        <f t="shared" si="0"/>
        <v>91.15972084377825</v>
      </c>
    </row>
    <row r="48" spans="1:5" ht="12.75">
      <c r="A48" s="12">
        <v>18010700</v>
      </c>
      <c r="B48" s="13" t="s">
        <v>11</v>
      </c>
      <c r="C48" s="18">
        <v>260000</v>
      </c>
      <c r="D48" s="90">
        <v>218848.89</v>
      </c>
      <c r="E48" s="20">
        <f t="shared" si="0"/>
        <v>84.17265</v>
      </c>
    </row>
    <row r="49" spans="1:5" ht="12.75">
      <c r="A49" s="12">
        <v>18010900</v>
      </c>
      <c r="B49" s="13" t="s">
        <v>12</v>
      </c>
      <c r="C49" s="18">
        <v>1512400</v>
      </c>
      <c r="D49" s="90">
        <v>1503728.03</v>
      </c>
      <c r="E49" s="20">
        <f t="shared" si="0"/>
        <v>99.42660870140175</v>
      </c>
    </row>
    <row r="50" spans="1:5" ht="12.75">
      <c r="A50" s="12">
        <v>18011000</v>
      </c>
      <c r="B50" s="13" t="s">
        <v>106</v>
      </c>
      <c r="C50" s="18">
        <v>4100</v>
      </c>
      <c r="D50" s="90">
        <v>29166.67</v>
      </c>
      <c r="E50" s="20">
        <f t="shared" si="0"/>
        <v>711.3821951219512</v>
      </c>
    </row>
    <row r="51" spans="1:5" ht="12.75">
      <c r="A51" s="11">
        <v>18030000</v>
      </c>
      <c r="B51" s="10" t="s">
        <v>13</v>
      </c>
      <c r="C51" s="17">
        <f>C52+C53</f>
        <v>108200</v>
      </c>
      <c r="D51" s="89">
        <f>D52+D53</f>
        <v>97649.5</v>
      </c>
      <c r="E51" s="19">
        <f t="shared" si="0"/>
        <v>90.24907578558225</v>
      </c>
    </row>
    <row r="52" spans="1:5" ht="12.75">
      <c r="A52" s="12">
        <v>18030100</v>
      </c>
      <c r="B52" s="13" t="s">
        <v>14</v>
      </c>
      <c r="C52" s="18">
        <v>12300</v>
      </c>
      <c r="D52" s="90">
        <v>10934.5</v>
      </c>
      <c r="E52" s="20">
        <f t="shared" si="0"/>
        <v>88.89837398373984</v>
      </c>
    </row>
    <row r="53" spans="1:5" ht="12.75">
      <c r="A53" s="12">
        <v>18030200</v>
      </c>
      <c r="B53" s="13" t="s">
        <v>15</v>
      </c>
      <c r="C53" s="18">
        <v>95900</v>
      </c>
      <c r="D53" s="90">
        <v>86715</v>
      </c>
      <c r="E53" s="20">
        <f t="shared" si="0"/>
        <v>90.42231491136602</v>
      </c>
    </row>
    <row r="54" spans="1:5" ht="12.75">
      <c r="A54" s="11">
        <v>18050000</v>
      </c>
      <c r="B54" s="10" t="s">
        <v>16</v>
      </c>
      <c r="C54" s="17">
        <f>SUM(C55:C58)</f>
        <v>26079100</v>
      </c>
      <c r="D54" s="89">
        <f>SUM(D55:D58)</f>
        <v>27225485.52</v>
      </c>
      <c r="E54" s="19">
        <f t="shared" si="0"/>
        <v>104.39580169561067</v>
      </c>
    </row>
    <row r="55" spans="1:5" ht="12.75">
      <c r="A55" s="28">
        <v>18050200</v>
      </c>
      <c r="B55" s="29" t="s">
        <v>114</v>
      </c>
      <c r="C55" s="18">
        <v>0</v>
      </c>
      <c r="D55" s="90">
        <v>368.93</v>
      </c>
      <c r="E55" s="20"/>
    </row>
    <row r="56" spans="1:5" ht="12.75">
      <c r="A56" s="12">
        <v>18050300</v>
      </c>
      <c r="B56" s="13" t="s">
        <v>17</v>
      </c>
      <c r="C56" s="18">
        <v>2155700</v>
      </c>
      <c r="D56" s="90">
        <v>2060233.58</v>
      </c>
      <c r="E56" s="20">
        <f t="shared" si="0"/>
        <v>95.57144222294383</v>
      </c>
    </row>
    <row r="57" spans="1:5" ht="12.75">
      <c r="A57" s="12">
        <v>18050400</v>
      </c>
      <c r="B57" s="13" t="s">
        <v>18</v>
      </c>
      <c r="C57" s="18">
        <v>23688200</v>
      </c>
      <c r="D57" s="90">
        <v>24899848.54</v>
      </c>
      <c r="E57" s="20">
        <f t="shared" si="0"/>
        <v>105.11498779983282</v>
      </c>
    </row>
    <row r="58" spans="1:5" ht="38.25">
      <c r="A58" s="12">
        <v>18050500</v>
      </c>
      <c r="B58" s="13" t="s">
        <v>19</v>
      </c>
      <c r="C58" s="18">
        <v>235200</v>
      </c>
      <c r="D58" s="90">
        <v>265034.47</v>
      </c>
      <c r="E58" s="20">
        <f t="shared" si="0"/>
        <v>112.68472363945577</v>
      </c>
    </row>
    <row r="59" spans="1:5" ht="12.75">
      <c r="A59" s="11">
        <v>20000000</v>
      </c>
      <c r="B59" s="10" t="s">
        <v>21</v>
      </c>
      <c r="C59" s="17">
        <f>C60+C67+C80</f>
        <v>3457400</v>
      </c>
      <c r="D59" s="89">
        <f>D60+D67+D80</f>
        <v>3971131.6499999994</v>
      </c>
      <c r="E59" s="19">
        <f t="shared" si="0"/>
        <v>114.85890119743158</v>
      </c>
    </row>
    <row r="60" spans="1:5" ht="12.75">
      <c r="A60" s="11">
        <v>21000000</v>
      </c>
      <c r="B60" s="10" t="s">
        <v>44</v>
      </c>
      <c r="C60" s="17">
        <f>C61+C63</f>
        <v>392200</v>
      </c>
      <c r="D60" s="89">
        <f>D61+D63</f>
        <v>526830</v>
      </c>
      <c r="E60" s="19">
        <f t="shared" si="0"/>
        <v>134.32687404385518</v>
      </c>
    </row>
    <row r="61" spans="1:5" ht="63.75">
      <c r="A61" s="11">
        <v>21010000</v>
      </c>
      <c r="B61" s="10" t="s">
        <v>79</v>
      </c>
      <c r="C61" s="17">
        <f>C62</f>
        <v>228700</v>
      </c>
      <c r="D61" s="89">
        <f>D62</f>
        <v>321462</v>
      </c>
      <c r="E61" s="19">
        <f t="shared" si="0"/>
        <v>140.56055968517708</v>
      </c>
    </row>
    <row r="62" spans="1:5" ht="25.5" customHeight="1">
      <c r="A62" s="12">
        <v>21010300</v>
      </c>
      <c r="B62" s="13" t="s">
        <v>45</v>
      </c>
      <c r="C62" s="18">
        <v>228700</v>
      </c>
      <c r="D62" s="90">
        <v>321462</v>
      </c>
      <c r="E62" s="20">
        <f t="shared" si="0"/>
        <v>140.56055968517708</v>
      </c>
    </row>
    <row r="63" spans="1:5" ht="12.75">
      <c r="A63" s="11">
        <v>21080000</v>
      </c>
      <c r="B63" s="10" t="s">
        <v>51</v>
      </c>
      <c r="C63" s="17">
        <f>C64+C65+C66</f>
        <v>163500</v>
      </c>
      <c r="D63" s="89">
        <f>D64+D65+D66</f>
        <v>205368</v>
      </c>
      <c r="E63" s="19">
        <f>+D63/C63*100</f>
        <v>125.60733944954127</v>
      </c>
    </row>
    <row r="64" spans="1:5" ht="12.75">
      <c r="A64" s="71">
        <v>21081100</v>
      </c>
      <c r="B64" s="13" t="s">
        <v>46</v>
      </c>
      <c r="C64" s="18">
        <v>104500</v>
      </c>
      <c r="D64" s="90">
        <v>124273</v>
      </c>
      <c r="E64" s="20">
        <f>+D64/C64*100</f>
        <v>118.92153110047848</v>
      </c>
    </row>
    <row r="65" spans="1:5" ht="25.5" customHeight="1">
      <c r="A65" s="12">
        <v>21081500</v>
      </c>
      <c r="B65" s="15" t="s">
        <v>68</v>
      </c>
      <c r="C65" s="18">
        <v>30600</v>
      </c>
      <c r="D65" s="90">
        <v>47400</v>
      </c>
      <c r="E65" s="20">
        <f aca="true" t="shared" si="1" ref="E65:E77">+D65/C65*100</f>
        <v>154.90196078431373</v>
      </c>
    </row>
    <row r="66" spans="1:5" ht="51" customHeight="1">
      <c r="A66" s="12">
        <v>21082400</v>
      </c>
      <c r="B66" s="79" t="s">
        <v>107</v>
      </c>
      <c r="C66" s="18">
        <v>28400</v>
      </c>
      <c r="D66" s="90">
        <v>33695</v>
      </c>
      <c r="E66" s="20">
        <f t="shared" si="1"/>
        <v>118.6443661971831</v>
      </c>
    </row>
    <row r="67" spans="1:5" ht="25.5">
      <c r="A67" s="11">
        <v>22000000</v>
      </c>
      <c r="B67" s="10" t="s">
        <v>47</v>
      </c>
      <c r="C67" s="17">
        <f>C68+C74+C76</f>
        <v>3003900</v>
      </c>
      <c r="D67" s="89">
        <f>D68+D74+D76</f>
        <v>3335522.1199999996</v>
      </c>
      <c r="E67" s="19">
        <f t="shared" si="1"/>
        <v>111.03971903192516</v>
      </c>
    </row>
    <row r="68" spans="1:5" ht="12.75">
      <c r="A68" s="11">
        <v>22010000</v>
      </c>
      <c r="B68" s="10" t="s">
        <v>22</v>
      </c>
      <c r="C68" s="17">
        <f>SUM(C69:C73)</f>
        <v>1698300</v>
      </c>
      <c r="D68" s="89">
        <f>SUM(D69:D73)</f>
        <v>1873471.14</v>
      </c>
      <c r="E68" s="19">
        <f t="shared" si="1"/>
        <v>110.31449920508743</v>
      </c>
    </row>
    <row r="69" spans="1:5" ht="51">
      <c r="A69" s="12">
        <v>22010200</v>
      </c>
      <c r="B69" s="29" t="s">
        <v>108</v>
      </c>
      <c r="C69" s="18">
        <v>34400</v>
      </c>
      <c r="D69" s="90">
        <v>47053.4</v>
      </c>
      <c r="E69" s="20">
        <f t="shared" si="1"/>
        <v>136.78313953488373</v>
      </c>
    </row>
    <row r="70" spans="1:5" ht="26.25" customHeight="1">
      <c r="A70" s="16">
        <v>22010300</v>
      </c>
      <c r="B70" s="15" t="s">
        <v>80</v>
      </c>
      <c r="C70" s="18">
        <v>0</v>
      </c>
      <c r="D70" s="90">
        <v>0</v>
      </c>
      <c r="E70" s="20" t="e">
        <f>+D70/C70*100</f>
        <v>#DIV/0!</v>
      </c>
    </row>
    <row r="71" spans="1:5" ht="12.75">
      <c r="A71" s="12">
        <v>22012500</v>
      </c>
      <c r="B71" s="13" t="s">
        <v>23</v>
      </c>
      <c r="C71" s="18">
        <v>1600000</v>
      </c>
      <c r="D71" s="90">
        <v>1763137.74</v>
      </c>
      <c r="E71" s="20">
        <f t="shared" si="1"/>
        <v>110.19610875000001</v>
      </c>
    </row>
    <row r="72" spans="1:5" ht="25.5">
      <c r="A72" s="16">
        <v>22012600</v>
      </c>
      <c r="B72" s="15" t="s">
        <v>63</v>
      </c>
      <c r="C72" s="18">
        <v>61500</v>
      </c>
      <c r="D72" s="90">
        <v>60800</v>
      </c>
      <c r="E72" s="20">
        <f t="shared" si="1"/>
        <v>98.86178861788618</v>
      </c>
    </row>
    <row r="73" spans="1:5" ht="51">
      <c r="A73" s="16">
        <v>22012900</v>
      </c>
      <c r="B73" s="29" t="s">
        <v>109</v>
      </c>
      <c r="C73" s="18">
        <v>2400</v>
      </c>
      <c r="D73" s="90">
        <v>2480</v>
      </c>
      <c r="E73" s="20">
        <f t="shared" si="1"/>
        <v>103.33333333333334</v>
      </c>
    </row>
    <row r="74" spans="1:5" ht="25.5">
      <c r="A74" s="11">
        <v>22080000</v>
      </c>
      <c r="B74" s="10" t="s">
        <v>52</v>
      </c>
      <c r="C74" s="17">
        <f>C75</f>
        <v>1095400</v>
      </c>
      <c r="D74" s="89">
        <f>D75</f>
        <v>1260142.88</v>
      </c>
      <c r="E74" s="19">
        <f t="shared" si="1"/>
        <v>115.03951798429797</v>
      </c>
    </row>
    <row r="75" spans="1:5" ht="25.5" customHeight="1">
      <c r="A75" s="12">
        <v>22080400</v>
      </c>
      <c r="B75" s="13" t="s">
        <v>53</v>
      </c>
      <c r="C75" s="18">
        <v>1095400</v>
      </c>
      <c r="D75" s="90">
        <v>1260142.88</v>
      </c>
      <c r="E75" s="20">
        <f t="shared" si="1"/>
        <v>115.03951798429797</v>
      </c>
    </row>
    <row r="76" spans="1:5" ht="12.75">
      <c r="A76" s="11">
        <v>22090000</v>
      </c>
      <c r="B76" s="10" t="s">
        <v>24</v>
      </c>
      <c r="C76" s="17">
        <f>C77+C79+C78</f>
        <v>210200</v>
      </c>
      <c r="D76" s="89">
        <f>D77+D79+D78</f>
        <v>201908.1</v>
      </c>
      <c r="E76" s="19">
        <f t="shared" si="1"/>
        <v>96.05523311132256</v>
      </c>
    </row>
    <row r="77" spans="1:5" ht="38.25">
      <c r="A77" s="12">
        <v>22090100</v>
      </c>
      <c r="B77" s="13" t="s">
        <v>25</v>
      </c>
      <c r="C77" s="18">
        <v>205000</v>
      </c>
      <c r="D77" s="90">
        <v>196703.1</v>
      </c>
      <c r="E77" s="20">
        <f t="shared" si="1"/>
        <v>95.95273170731707</v>
      </c>
    </row>
    <row r="78" spans="1:5" ht="12.75">
      <c r="A78" s="12">
        <v>22090200</v>
      </c>
      <c r="B78" s="72" t="s">
        <v>94</v>
      </c>
      <c r="C78" s="18">
        <v>0</v>
      </c>
      <c r="D78" s="90">
        <v>3</v>
      </c>
      <c r="E78" s="20"/>
    </row>
    <row r="79" spans="1:5" ht="25.5">
      <c r="A79" s="12">
        <v>22090400</v>
      </c>
      <c r="B79" s="73" t="s">
        <v>48</v>
      </c>
      <c r="C79" s="18">
        <v>5200</v>
      </c>
      <c r="D79" s="90">
        <v>5202</v>
      </c>
      <c r="E79" s="20">
        <f>+D79/C79*100</f>
        <v>100.03846153846155</v>
      </c>
    </row>
    <row r="80" spans="1:5" ht="12.75">
      <c r="A80" s="11">
        <v>24000000</v>
      </c>
      <c r="B80" s="10" t="s">
        <v>54</v>
      </c>
      <c r="C80" s="17">
        <f>C81</f>
        <v>61300</v>
      </c>
      <c r="D80" s="89">
        <f>D81</f>
        <v>108779.53</v>
      </c>
      <c r="E80" s="19">
        <f>+D80/C80*100</f>
        <v>177.45437194127243</v>
      </c>
    </row>
    <row r="81" spans="1:5" ht="12.75">
      <c r="A81" s="11">
        <v>24060000</v>
      </c>
      <c r="B81" s="10" t="s">
        <v>55</v>
      </c>
      <c r="C81" s="17">
        <f>C82+C83</f>
        <v>61300</v>
      </c>
      <c r="D81" s="89">
        <f>D82+D83</f>
        <v>108779.53</v>
      </c>
      <c r="E81" s="19">
        <f>+D81/C81*100</f>
        <v>177.45437194127243</v>
      </c>
    </row>
    <row r="82" spans="1:5" ht="12.75">
      <c r="A82" s="12">
        <v>24060300</v>
      </c>
      <c r="B82" s="13" t="s">
        <v>55</v>
      </c>
      <c r="C82" s="18">
        <v>61300</v>
      </c>
      <c r="D82" s="90">
        <v>90232.79</v>
      </c>
      <c r="E82" s="20">
        <f>+D82/C82*100</f>
        <v>147.19867862969005</v>
      </c>
    </row>
    <row r="83" spans="1:5" ht="89.25">
      <c r="A83" s="82">
        <v>24062200</v>
      </c>
      <c r="B83" s="29" t="s">
        <v>124</v>
      </c>
      <c r="C83" s="18">
        <v>0</v>
      </c>
      <c r="D83" s="90">
        <v>18546.74</v>
      </c>
      <c r="E83" s="20"/>
    </row>
    <row r="84" spans="1:5" ht="12.75">
      <c r="A84" s="83">
        <v>30000000</v>
      </c>
      <c r="B84" s="84" t="s">
        <v>115</v>
      </c>
      <c r="C84" s="17">
        <f aca="true" t="shared" si="2" ref="C84:D86">C85</f>
        <v>0</v>
      </c>
      <c r="D84" s="89">
        <f t="shared" si="2"/>
        <v>200</v>
      </c>
      <c r="E84" s="19"/>
    </row>
    <row r="85" spans="1:5" ht="12.75">
      <c r="A85" s="83">
        <v>31000000</v>
      </c>
      <c r="B85" s="84" t="s">
        <v>116</v>
      </c>
      <c r="C85" s="17">
        <f t="shared" si="2"/>
        <v>0</v>
      </c>
      <c r="D85" s="89">
        <f t="shared" si="2"/>
        <v>200</v>
      </c>
      <c r="E85" s="19"/>
    </row>
    <row r="86" spans="1:5" ht="51">
      <c r="A86" s="83">
        <v>31010000</v>
      </c>
      <c r="B86" s="85" t="s">
        <v>117</v>
      </c>
      <c r="C86" s="17">
        <f t="shared" si="2"/>
        <v>0</v>
      </c>
      <c r="D86" s="89">
        <f t="shared" si="2"/>
        <v>200</v>
      </c>
      <c r="E86" s="19"/>
    </row>
    <row r="87" spans="1:5" ht="51">
      <c r="A87" s="82">
        <v>31010200</v>
      </c>
      <c r="B87" s="86" t="s">
        <v>118</v>
      </c>
      <c r="C87" s="18">
        <v>0</v>
      </c>
      <c r="D87" s="90">
        <v>200</v>
      </c>
      <c r="E87" s="20"/>
    </row>
    <row r="88" spans="1:5" ht="12.75">
      <c r="A88" s="56"/>
      <c r="B88" s="56" t="s">
        <v>90</v>
      </c>
      <c r="C88" s="41">
        <f>+C59+C15+C84</f>
        <v>465221458</v>
      </c>
      <c r="D88" s="41">
        <f>+D59+D15+D84</f>
        <v>500835630.87</v>
      </c>
      <c r="E88" s="42">
        <f aca="true" t="shared" si="3" ref="E88:E100">+D88/C88*100</f>
        <v>107.65531603445515</v>
      </c>
    </row>
    <row r="89" spans="1:5" ht="12.75">
      <c r="A89" s="57">
        <v>40000000</v>
      </c>
      <c r="B89" s="43" t="s">
        <v>28</v>
      </c>
      <c r="C89" s="41">
        <f>C90</f>
        <v>77745937</v>
      </c>
      <c r="D89" s="41">
        <f>D90</f>
        <v>77519547.82</v>
      </c>
      <c r="E89" s="42">
        <f t="shared" si="3"/>
        <v>99.70880898895076</v>
      </c>
    </row>
    <row r="90" spans="1:5" ht="12.75">
      <c r="A90" s="11">
        <v>41000000</v>
      </c>
      <c r="B90" s="10" t="s">
        <v>29</v>
      </c>
      <c r="C90" s="17">
        <f>+C91+C94+C96</f>
        <v>77745937</v>
      </c>
      <c r="D90" s="17">
        <f>+D91+D94+D96</f>
        <v>77519547.82</v>
      </c>
      <c r="E90" s="19">
        <f t="shared" si="3"/>
        <v>99.70880898895076</v>
      </c>
    </row>
    <row r="91" spans="1:5" ht="12.75">
      <c r="A91" s="11">
        <v>4103000</v>
      </c>
      <c r="B91" s="10" t="s">
        <v>71</v>
      </c>
      <c r="C91" s="17">
        <f>+C92</f>
        <v>74630900</v>
      </c>
      <c r="D91" s="17">
        <f>+D92</f>
        <v>74630900</v>
      </c>
      <c r="E91" s="19">
        <f t="shared" si="3"/>
        <v>100</v>
      </c>
    </row>
    <row r="92" spans="1:5" ht="12.75">
      <c r="A92" s="38">
        <v>41033900</v>
      </c>
      <c r="B92" s="36" t="s">
        <v>30</v>
      </c>
      <c r="C92" s="18">
        <v>74630900</v>
      </c>
      <c r="D92" s="18">
        <v>74630900</v>
      </c>
      <c r="E92" s="20">
        <f t="shared" si="3"/>
        <v>100</v>
      </c>
    </row>
    <row r="93" spans="1:5" ht="25.5">
      <c r="A93" s="58"/>
      <c r="B93" s="59" t="s">
        <v>59</v>
      </c>
      <c r="C93" s="41">
        <f>+C88+C91</f>
        <v>539852358</v>
      </c>
      <c r="D93" s="41">
        <f>+D88+D91</f>
        <v>575466530.87</v>
      </c>
      <c r="E93" s="42">
        <f t="shared" si="3"/>
        <v>106.59702089696161</v>
      </c>
    </row>
    <row r="94" spans="1:5" ht="12.75">
      <c r="A94" s="11">
        <v>41040000</v>
      </c>
      <c r="B94" s="51" t="s">
        <v>70</v>
      </c>
      <c r="C94" s="17">
        <f>C95</f>
        <v>850471</v>
      </c>
      <c r="D94" s="17">
        <f>D95</f>
        <v>850471</v>
      </c>
      <c r="E94" s="19">
        <f t="shared" si="3"/>
        <v>100</v>
      </c>
    </row>
    <row r="95" spans="1:5" ht="38.25">
      <c r="A95" s="12">
        <v>41040200</v>
      </c>
      <c r="B95" s="50" t="s">
        <v>69</v>
      </c>
      <c r="C95" s="18">
        <v>850471</v>
      </c>
      <c r="D95" s="18">
        <v>850471</v>
      </c>
      <c r="E95" s="20">
        <f t="shared" si="3"/>
        <v>100</v>
      </c>
    </row>
    <row r="96" spans="1:5" ht="12.75">
      <c r="A96" s="11">
        <v>41050000</v>
      </c>
      <c r="B96" s="37" t="s">
        <v>73</v>
      </c>
      <c r="C96" s="17">
        <f>SUM(C97:C99)</f>
        <v>2264566</v>
      </c>
      <c r="D96" s="17">
        <f>SUM(D97:D99)</f>
        <v>2038176.82</v>
      </c>
      <c r="E96" s="19">
        <f t="shared" si="3"/>
        <v>90.00297717090162</v>
      </c>
    </row>
    <row r="97" spans="1:5" ht="25.5">
      <c r="A97" s="55" t="s">
        <v>83</v>
      </c>
      <c r="B97" s="52" t="s">
        <v>82</v>
      </c>
      <c r="C97" s="32">
        <v>1346220</v>
      </c>
      <c r="D97" s="32">
        <v>1346220</v>
      </c>
      <c r="E97" s="31">
        <f t="shared" si="3"/>
        <v>100</v>
      </c>
    </row>
    <row r="98" spans="1:5" ht="38.25">
      <c r="A98" s="55" t="s">
        <v>85</v>
      </c>
      <c r="B98" s="52" t="s">
        <v>84</v>
      </c>
      <c r="C98" s="32">
        <v>732600</v>
      </c>
      <c r="D98" s="32">
        <v>510715.8</v>
      </c>
      <c r="E98" s="31">
        <f t="shared" si="3"/>
        <v>69.7127764127764</v>
      </c>
    </row>
    <row r="99" spans="1:5" ht="12.75">
      <c r="A99" s="28">
        <v>41053900</v>
      </c>
      <c r="B99" s="29" t="s">
        <v>72</v>
      </c>
      <c r="C99" s="18">
        <v>185746</v>
      </c>
      <c r="D99" s="18">
        <v>181241.02</v>
      </c>
      <c r="E99" s="20">
        <f t="shared" si="3"/>
        <v>97.57465571263984</v>
      </c>
    </row>
    <row r="100" spans="1:5" ht="24" customHeight="1">
      <c r="A100" s="40"/>
      <c r="B100" s="66" t="s">
        <v>75</v>
      </c>
      <c r="C100" s="41">
        <f>C88+C89</f>
        <v>542967395</v>
      </c>
      <c r="D100" s="41">
        <f>D88+D89</f>
        <v>578355178.69</v>
      </c>
      <c r="E100" s="42">
        <f t="shared" si="3"/>
        <v>106.5174785845106</v>
      </c>
    </row>
    <row r="101" spans="1:5" ht="12.75">
      <c r="A101" s="62"/>
      <c r="B101" s="63"/>
      <c r="C101" s="64"/>
      <c r="D101" s="64"/>
      <c r="E101" s="65"/>
    </row>
    <row r="102" spans="1:5" ht="27.75" customHeight="1">
      <c r="A102" s="107" t="s">
        <v>128</v>
      </c>
      <c r="B102" s="107"/>
      <c r="C102" s="108"/>
      <c r="D102" s="108"/>
      <c r="E102" s="49" t="s">
        <v>111</v>
      </c>
    </row>
    <row r="103" spans="1:5" ht="15" customHeight="1">
      <c r="A103" s="22"/>
      <c r="B103" s="3"/>
      <c r="C103" s="22"/>
      <c r="D103" s="22"/>
      <c r="E103" s="77"/>
    </row>
    <row r="104" spans="1:5" ht="18.75" customHeight="1">
      <c r="A104" s="109" t="s">
        <v>31</v>
      </c>
      <c r="B104" s="109" t="s">
        <v>102</v>
      </c>
      <c r="C104" s="110" t="s">
        <v>104</v>
      </c>
      <c r="D104" s="110" t="s">
        <v>131</v>
      </c>
      <c r="E104" s="110" t="s">
        <v>105</v>
      </c>
    </row>
    <row r="105" spans="1:5" ht="75.75" customHeight="1">
      <c r="A105" s="109"/>
      <c r="B105" s="109"/>
      <c r="C105" s="110"/>
      <c r="D105" s="110"/>
      <c r="E105" s="110"/>
    </row>
    <row r="106" spans="1:5" ht="12.75">
      <c r="A106" s="4">
        <v>10000000</v>
      </c>
      <c r="B106" s="5" t="s">
        <v>0</v>
      </c>
      <c r="C106" s="23">
        <f>C107</f>
        <v>163500</v>
      </c>
      <c r="D106" s="23">
        <f>D107</f>
        <v>199891.27</v>
      </c>
      <c r="E106" s="19">
        <f aca="true" t="shared" si="4" ref="E106:E111">+D106/C106*100</f>
        <v>122.25765749235474</v>
      </c>
    </row>
    <row r="107" spans="1:5" ht="12.75">
      <c r="A107" s="6">
        <v>19000000</v>
      </c>
      <c r="B107" s="7" t="s">
        <v>50</v>
      </c>
      <c r="C107" s="24">
        <f>C108</f>
        <v>163500</v>
      </c>
      <c r="D107" s="24">
        <f>D108</f>
        <v>199891.27</v>
      </c>
      <c r="E107" s="19">
        <f t="shared" si="4"/>
        <v>122.25765749235474</v>
      </c>
    </row>
    <row r="108" spans="1:5" ht="12.75">
      <c r="A108" s="6">
        <v>19010000</v>
      </c>
      <c r="B108" s="7" t="s">
        <v>20</v>
      </c>
      <c r="C108" s="24">
        <f>SUM(C109:C110)</f>
        <v>163500</v>
      </c>
      <c r="D108" s="24">
        <f>SUM(D109:D110)</f>
        <v>199891.27</v>
      </c>
      <c r="E108" s="19">
        <f t="shared" si="4"/>
        <v>122.25765749235474</v>
      </c>
    </row>
    <row r="109" spans="1:5" ht="51">
      <c r="A109" s="53">
        <v>19010100</v>
      </c>
      <c r="B109" s="61" t="s">
        <v>86</v>
      </c>
      <c r="C109" s="25">
        <v>20500</v>
      </c>
      <c r="D109" s="25">
        <v>28703.68</v>
      </c>
      <c r="E109" s="20">
        <f t="shared" si="4"/>
        <v>140.01795121951218</v>
      </c>
    </row>
    <row r="110" spans="1:5" ht="38.25">
      <c r="A110" s="53">
        <v>19010300</v>
      </c>
      <c r="B110" s="61" t="s">
        <v>34</v>
      </c>
      <c r="C110" s="25">
        <v>143000</v>
      </c>
      <c r="D110" s="25">
        <v>171187.59</v>
      </c>
      <c r="E110" s="20">
        <f t="shared" si="4"/>
        <v>119.7116013986014</v>
      </c>
    </row>
    <row r="111" spans="1:5" ht="12.75">
      <c r="A111" s="4">
        <v>20000000</v>
      </c>
      <c r="B111" s="5" t="s">
        <v>21</v>
      </c>
      <c r="C111" s="23">
        <f>C112+C116</f>
        <v>4595600</v>
      </c>
      <c r="D111" s="23">
        <f>D112+D116</f>
        <v>4108754.3899999997</v>
      </c>
      <c r="E111" s="19">
        <f t="shared" si="4"/>
        <v>89.40626664635738</v>
      </c>
    </row>
    <row r="112" spans="1:5" ht="12.75">
      <c r="A112" s="4">
        <v>24000000</v>
      </c>
      <c r="B112" s="5" t="s">
        <v>56</v>
      </c>
      <c r="C112" s="24">
        <f>C113+C115</f>
        <v>0</v>
      </c>
      <c r="D112" s="24">
        <f>D113+D115</f>
        <v>106715.73</v>
      </c>
      <c r="E112" s="19"/>
    </row>
    <row r="113" spans="1:5" ht="12.75">
      <c r="A113" s="4">
        <v>24060000</v>
      </c>
      <c r="B113" s="5" t="s">
        <v>51</v>
      </c>
      <c r="C113" s="27">
        <f>C114</f>
        <v>0</v>
      </c>
      <c r="D113" s="27">
        <f>D114</f>
        <v>13400.25</v>
      </c>
      <c r="E113" s="19"/>
    </row>
    <row r="114" spans="1:5" ht="38.25">
      <c r="A114" s="54">
        <v>24062100</v>
      </c>
      <c r="B114" s="61" t="s">
        <v>87</v>
      </c>
      <c r="C114" s="26">
        <v>0</v>
      </c>
      <c r="D114" s="26">
        <v>13400.25</v>
      </c>
      <c r="E114" s="20"/>
    </row>
    <row r="115" spans="1:5" ht="25.5">
      <c r="A115" s="54">
        <v>24170000</v>
      </c>
      <c r="B115" s="29" t="s">
        <v>110</v>
      </c>
      <c r="C115" s="26">
        <v>0</v>
      </c>
      <c r="D115" s="26">
        <v>93315.48</v>
      </c>
      <c r="E115" s="20"/>
    </row>
    <row r="116" spans="1:5" ht="12.75">
      <c r="A116" s="4">
        <v>25000000</v>
      </c>
      <c r="B116" s="5" t="s">
        <v>35</v>
      </c>
      <c r="C116" s="27">
        <f>C117+C122</f>
        <v>4595600</v>
      </c>
      <c r="D116" s="27">
        <f>D117+D122</f>
        <v>4002038.6599999997</v>
      </c>
      <c r="E116" s="19">
        <f>+D116/C116*100</f>
        <v>87.08413830620593</v>
      </c>
    </row>
    <row r="117" spans="1:5" ht="25.5">
      <c r="A117" s="4">
        <v>25010000</v>
      </c>
      <c r="B117" s="5" t="s">
        <v>26</v>
      </c>
      <c r="C117" s="27">
        <f>C118+C121+C120</f>
        <v>4595600</v>
      </c>
      <c r="D117" s="27">
        <f>D118+D121+D120+D119</f>
        <v>2773291.01</v>
      </c>
      <c r="E117" s="19">
        <f>+D117/C117*100</f>
        <v>60.3466578901558</v>
      </c>
    </row>
    <row r="118" spans="1:5" ht="25.5">
      <c r="A118" s="2">
        <v>25010100</v>
      </c>
      <c r="B118" s="1" t="s">
        <v>37</v>
      </c>
      <c r="C118" s="26">
        <v>4391978</v>
      </c>
      <c r="D118" s="26">
        <v>2562651.53</v>
      </c>
      <c r="E118" s="20">
        <f>+D118/C118*100</f>
        <v>58.34846007880731</v>
      </c>
    </row>
    <row r="119" spans="1:5" ht="25.5">
      <c r="A119" s="2">
        <v>25010200</v>
      </c>
      <c r="B119" s="29" t="s">
        <v>74</v>
      </c>
      <c r="C119" s="26">
        <v>0</v>
      </c>
      <c r="D119" s="26">
        <v>1118</v>
      </c>
      <c r="E119" s="20"/>
    </row>
    <row r="120" spans="1:5" ht="38.25">
      <c r="A120" s="28">
        <v>25010300</v>
      </c>
      <c r="B120" s="29" t="s">
        <v>88</v>
      </c>
      <c r="C120" s="26">
        <v>203622</v>
      </c>
      <c r="D120" s="26">
        <v>185804.94</v>
      </c>
      <c r="E120" s="20">
        <f>+D120/C120*100</f>
        <v>91.24993370068067</v>
      </c>
    </row>
    <row r="121" spans="1:5" ht="25.5">
      <c r="A121" s="2">
        <v>25010400</v>
      </c>
      <c r="B121" s="1" t="s">
        <v>38</v>
      </c>
      <c r="C121" s="26">
        <v>0</v>
      </c>
      <c r="D121" s="26">
        <v>23716.54</v>
      </c>
      <c r="E121" s="20"/>
    </row>
    <row r="122" spans="1:5" ht="12.75">
      <c r="A122" s="4">
        <v>25020000</v>
      </c>
      <c r="B122" s="5" t="s">
        <v>57</v>
      </c>
      <c r="C122" s="27">
        <f>C123+C124</f>
        <v>0</v>
      </c>
      <c r="D122" s="27">
        <f>D123+D124</f>
        <v>1228747.65</v>
      </c>
      <c r="E122" s="19"/>
    </row>
    <row r="123" spans="1:5" ht="12.75">
      <c r="A123" s="2">
        <v>25020100</v>
      </c>
      <c r="B123" s="1" t="s">
        <v>36</v>
      </c>
      <c r="C123" s="26">
        <v>0</v>
      </c>
      <c r="D123" s="26">
        <v>833778.6</v>
      </c>
      <c r="E123" s="20"/>
    </row>
    <row r="124" spans="1:5" ht="76.5">
      <c r="A124" s="2">
        <v>25020200</v>
      </c>
      <c r="B124" s="15" t="s">
        <v>103</v>
      </c>
      <c r="C124" s="26">
        <v>0</v>
      </c>
      <c r="D124" s="26">
        <v>394969.05</v>
      </c>
      <c r="E124" s="20"/>
    </row>
    <row r="125" spans="1:5" ht="12.75">
      <c r="A125" s="4">
        <v>30000000</v>
      </c>
      <c r="B125" s="70" t="s">
        <v>96</v>
      </c>
      <c r="C125" s="27">
        <f>C128+C126</f>
        <v>2300000</v>
      </c>
      <c r="D125" s="27">
        <f>D128+D126</f>
        <v>2974640.7</v>
      </c>
      <c r="E125" s="30"/>
    </row>
    <row r="126" spans="1:5" ht="12.75">
      <c r="A126" s="4">
        <v>31000000</v>
      </c>
      <c r="B126" s="88" t="s">
        <v>125</v>
      </c>
      <c r="C126" s="27">
        <f>C127</f>
        <v>2300000</v>
      </c>
      <c r="D126" s="27">
        <f>D127</f>
        <v>2300000</v>
      </c>
      <c r="E126" s="30"/>
    </row>
    <row r="127" spans="1:5" ht="25.5">
      <c r="A127" s="28">
        <v>31030000</v>
      </c>
      <c r="B127" s="29" t="s">
        <v>126</v>
      </c>
      <c r="C127" s="26">
        <v>2300000</v>
      </c>
      <c r="D127" s="26">
        <v>2300000</v>
      </c>
      <c r="E127" s="20">
        <f>+D127/C127*100</f>
        <v>100</v>
      </c>
    </row>
    <row r="128" spans="1:5" ht="12.75">
      <c r="A128" s="4">
        <v>33000000</v>
      </c>
      <c r="B128" s="70" t="s">
        <v>97</v>
      </c>
      <c r="C128" s="27">
        <f>C129</f>
        <v>0</v>
      </c>
      <c r="D128" s="27">
        <f>D129</f>
        <v>674640.7</v>
      </c>
      <c r="E128" s="20"/>
    </row>
    <row r="129" spans="1:5" ht="12.75">
      <c r="A129" s="4">
        <v>33010000</v>
      </c>
      <c r="B129" s="70" t="s">
        <v>98</v>
      </c>
      <c r="C129" s="27">
        <f>C130</f>
        <v>0</v>
      </c>
      <c r="D129" s="27">
        <f>D130</f>
        <v>674640.7</v>
      </c>
      <c r="E129" s="19"/>
    </row>
    <row r="130" spans="1:5" ht="51">
      <c r="A130" s="2">
        <v>33010100</v>
      </c>
      <c r="B130" s="69" t="s">
        <v>99</v>
      </c>
      <c r="C130" s="26">
        <v>0</v>
      </c>
      <c r="D130" s="26">
        <v>674640.7</v>
      </c>
      <c r="E130" s="20"/>
    </row>
    <row r="131" spans="1:5" ht="12.75">
      <c r="A131" s="4">
        <v>50000000</v>
      </c>
      <c r="B131" s="5" t="s">
        <v>27</v>
      </c>
      <c r="C131" s="27">
        <f>C132</f>
        <v>29900</v>
      </c>
      <c r="D131" s="27">
        <f>D132</f>
        <v>85743.55</v>
      </c>
      <c r="E131" s="30">
        <f>+D131/C131*100</f>
        <v>286.76772575250834</v>
      </c>
    </row>
    <row r="132" spans="1:5" ht="38.25">
      <c r="A132" s="2">
        <v>50110000</v>
      </c>
      <c r="B132" s="1" t="s">
        <v>58</v>
      </c>
      <c r="C132" s="26">
        <v>29900</v>
      </c>
      <c r="D132" s="26">
        <v>85743.55</v>
      </c>
      <c r="E132" s="31">
        <f>+D132/C132*100</f>
        <v>286.76772575250834</v>
      </c>
    </row>
    <row r="133" spans="1:5" ht="12.75">
      <c r="A133" s="60"/>
      <c r="B133" s="56" t="s">
        <v>90</v>
      </c>
      <c r="C133" s="45">
        <f>C106+C111+C131+C125</f>
        <v>7089000</v>
      </c>
      <c r="D133" s="45">
        <f>D106+D111+D131+D125</f>
        <v>7369029.909999999</v>
      </c>
      <c r="E133" s="46">
        <f>+D133/C133*100</f>
        <v>103.95020327267596</v>
      </c>
    </row>
    <row r="134" spans="1:5" ht="14.25">
      <c r="A134" s="47"/>
      <c r="B134" s="48" t="s">
        <v>75</v>
      </c>
      <c r="C134" s="45">
        <f>+C133</f>
        <v>7089000</v>
      </c>
      <c r="D134" s="45">
        <f>+D133</f>
        <v>7369029.909999999</v>
      </c>
      <c r="E134" s="46">
        <f>+D134/C134*100</f>
        <v>103.95020327267596</v>
      </c>
    </row>
    <row r="135" spans="1:5" ht="12.75">
      <c r="A135" s="77"/>
      <c r="B135" s="77"/>
      <c r="C135" s="77"/>
      <c r="D135" s="77"/>
      <c r="E135" s="77"/>
    </row>
    <row r="136" spans="1:5" ht="12.75">
      <c r="A136" s="77"/>
      <c r="B136" s="77"/>
      <c r="C136" s="77"/>
      <c r="D136" s="77"/>
      <c r="E136" s="77"/>
    </row>
    <row r="137" spans="1:5" ht="18.75">
      <c r="A137" s="94" t="s">
        <v>120</v>
      </c>
      <c r="B137" s="95"/>
      <c r="C137" s="96"/>
      <c r="D137" s="94" t="s">
        <v>121</v>
      </c>
      <c r="E137" s="97"/>
    </row>
    <row r="138" spans="1:5" ht="18.75">
      <c r="A138" s="98"/>
      <c r="B138" s="95"/>
      <c r="C138" s="96"/>
      <c r="D138" s="99"/>
      <c r="E138" s="97"/>
    </row>
    <row r="139" spans="1:5" ht="18.75">
      <c r="A139" s="100" t="s">
        <v>76</v>
      </c>
      <c r="B139" s="95"/>
      <c r="C139" s="101"/>
      <c r="D139" s="101"/>
      <c r="E139" s="97"/>
    </row>
    <row r="140" spans="1:5" ht="18.75">
      <c r="A140" s="102" t="s">
        <v>77</v>
      </c>
      <c r="B140" s="102"/>
      <c r="C140" s="101"/>
      <c r="D140" s="101"/>
      <c r="E140" s="97"/>
    </row>
    <row r="141" spans="1:5" ht="18.75">
      <c r="A141" s="102" t="s">
        <v>78</v>
      </c>
      <c r="B141" s="102"/>
      <c r="C141" s="101"/>
      <c r="D141" s="101" t="s">
        <v>89</v>
      </c>
      <c r="E141" s="97"/>
    </row>
    <row r="142" spans="1:5" ht="12.75">
      <c r="A142" s="77"/>
      <c r="B142" s="77"/>
      <c r="C142" s="77"/>
      <c r="D142" s="77"/>
      <c r="E142" s="77"/>
    </row>
  </sheetData>
  <sheetProtection/>
  <mergeCells count="17">
    <mergeCell ref="A9:E9"/>
    <mergeCell ref="D13:D14"/>
    <mergeCell ref="E13:E14"/>
    <mergeCell ref="A10:E10"/>
    <mergeCell ref="A12:D12"/>
    <mergeCell ref="A13:A14"/>
    <mergeCell ref="B13:B14"/>
    <mergeCell ref="C1:D1"/>
    <mergeCell ref="C4:F4"/>
    <mergeCell ref="A102:D102"/>
    <mergeCell ref="A104:A105"/>
    <mergeCell ref="B104:B105"/>
    <mergeCell ref="C104:C105"/>
    <mergeCell ref="D104:D105"/>
    <mergeCell ref="E104:E105"/>
    <mergeCell ref="C13:C14"/>
    <mergeCell ref="A8:E8"/>
  </mergeCells>
  <conditionalFormatting sqref="C107:D110 C112:D132">
    <cfRule type="expression" priority="1" dxfId="1" stopIfTrue="1">
      <formula>($C107=999)</formula>
    </cfRule>
    <cfRule type="expression" priority="2" dxfId="0" stopIfTrue="1">
      <formula>MOD(ROW(),2)=1</formula>
    </cfRule>
  </conditionalFormatting>
  <hyperlinks>
    <hyperlink ref="B40" r:id="rId1" display="https://zakon.rada.gov.ua/rada/show/ru/2755-17"/>
    <hyperlink ref="B66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2023-02-13T09:54:40Z</cp:lastPrinted>
  <dcterms:created xsi:type="dcterms:W3CDTF">2015-04-15T06:48:28Z</dcterms:created>
  <dcterms:modified xsi:type="dcterms:W3CDTF">2023-02-13T09:54:41Z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